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회사자료 SHD\2024년\회사자료\★ESG\SHD\"/>
    </mc:Choice>
  </mc:AlternateContent>
  <xr:revisionPtr revIDLastSave="0" documentId="13_ncr:1_{98F19826-22C7-4B90-8A49-86D9199161F6}" xr6:coauthVersionLast="47" xr6:coauthVersionMax="47" xr10:uidLastSave="{00000000-0000-0000-0000-000000000000}"/>
  <bookViews>
    <workbookView xWindow="-108" yWindow="-108" windowWidth="23256" windowHeight="12576" xr2:uid="{1F5CFA10-28E7-4942-B033-8C8BE3522D79}"/>
  </bookViews>
  <sheets>
    <sheet name="t-CO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" l="1"/>
  <c r="Q46" i="2"/>
  <c r="Q43" i="2"/>
  <c r="Q40" i="2"/>
  <c r="Q37" i="2"/>
  <c r="P30" i="2"/>
  <c r="P29" i="2"/>
  <c r="P28" i="2"/>
  <c r="P27" i="2"/>
  <c r="P26" i="2"/>
  <c r="P25" i="2"/>
  <c r="P23" i="2"/>
  <c r="P22" i="2"/>
  <c r="P21" i="2"/>
  <c r="P20" i="2"/>
  <c r="P19" i="2"/>
  <c r="P18" i="2"/>
  <c r="P16" i="2"/>
  <c r="P15" i="2"/>
  <c r="P14" i="2"/>
  <c r="P13" i="2"/>
  <c r="P12" i="2"/>
  <c r="P11" i="2"/>
  <c r="P9" i="2"/>
  <c r="P8" i="2"/>
  <c r="P7" i="2"/>
  <c r="P6" i="2"/>
  <c r="P5" i="2"/>
  <c r="P4" i="2"/>
  <c r="P38" i="2"/>
  <c r="P41" i="2"/>
  <c r="P44" i="2"/>
  <c r="Q18" i="2" l="1"/>
  <c r="Q11" i="2"/>
  <c r="P47" i="2"/>
  <c r="P43" i="2"/>
  <c r="P40" i="2"/>
  <c r="P37" i="2"/>
  <c r="P46" i="2"/>
  <c r="P56" i="2"/>
  <c r="P55" i="2"/>
  <c r="P54" i="2"/>
  <c r="Q4" i="2" l="1"/>
  <c r="P57" i="2"/>
</calcChain>
</file>

<file path=xl/sharedStrings.xml><?xml version="1.0" encoding="utf-8"?>
<sst xmlns="http://schemas.openxmlformats.org/spreadsheetml/2006/main" count="230" uniqueCount="47">
  <si>
    <t>May</t>
  </si>
  <si>
    <t>Carbon emissions in 2022</t>
    <phoneticPr fontId="2" type="noConversion"/>
  </si>
  <si>
    <t>Gasoline usage</t>
    <phoneticPr fontId="2" type="noConversion"/>
  </si>
  <si>
    <t>(L)</t>
    <phoneticPr fontId="2" type="noConversion"/>
  </si>
  <si>
    <t>(t-CO2)</t>
    <phoneticPr fontId="2" type="noConversion"/>
  </si>
  <si>
    <t>Diesel consumption</t>
  </si>
  <si>
    <t>[Scope 1 Emissions Calculation Formula]</t>
    <phoneticPr fontId="2" type="noConversion"/>
  </si>
  <si>
    <t>- Greenhouse gas emissions = fuel consumption × net calorific value (fuel in question) × emission factor (fuel in question) × global warming potential (GWP)</t>
    <phoneticPr fontId="2" type="noConversion"/>
  </si>
  <si>
    <t>(kWh)</t>
    <phoneticPr fontId="2" type="noConversion"/>
  </si>
  <si>
    <t>Gas usage</t>
    <phoneticPr fontId="2" type="noConversion"/>
  </si>
  <si>
    <t>Power usage</t>
    <phoneticPr fontId="2" type="noConversion"/>
  </si>
  <si>
    <t>[Scope 2 Emissions Calculation Formula]</t>
    <phoneticPr fontId="2" type="noConversion"/>
  </si>
  <si>
    <t>-Greenhouse gas emissions due to electricity = electricity consumption × electricity emission factor × global warming potential (GWP)</t>
    <phoneticPr fontId="2" type="noConversion"/>
  </si>
  <si>
    <t>▣ Water usage</t>
    <phoneticPr fontId="2" type="noConversion"/>
  </si>
  <si>
    <t>(ton)</t>
    <phoneticPr fontId="2" type="noConversion"/>
  </si>
  <si>
    <t>(m3)</t>
    <phoneticPr fontId="2" type="noConversion"/>
  </si>
  <si>
    <t>Carbon emissions in 2021</t>
    <phoneticPr fontId="2" type="noConversion"/>
  </si>
  <si>
    <t>Carbon emissions in 2023</t>
    <phoneticPr fontId="2" type="noConversion"/>
  </si>
  <si>
    <t>Carbon emissions in 2024</t>
    <phoneticPr fontId="2" type="noConversion"/>
  </si>
  <si>
    <t>▣ Scope1 Direct Emissions (Stationary Combustion_Gas &amp; Mobile Combustion_Gasoil, Diesel)</t>
    <phoneticPr fontId="2" type="noConversion"/>
  </si>
  <si>
    <t>※ Changes (factory relocation)</t>
    <phoneticPr fontId="2" type="noConversion"/>
  </si>
  <si>
    <t>Factory relocation date: 2025.01.01~</t>
    <phoneticPr fontId="2" type="noConversion"/>
  </si>
  <si>
    <t>Address before change: MR Stefanika 71, 010 01 Zilina</t>
    <phoneticPr fontId="2" type="noConversion"/>
  </si>
  <si>
    <t>Address after change: Na stanicu 22, 010 09 Zilina</t>
    <phoneticPr fontId="2" type="noConversion"/>
  </si>
  <si>
    <t>FY2021</t>
    <phoneticPr fontId="2" type="noConversion"/>
  </si>
  <si>
    <t>FY2022</t>
    <phoneticPr fontId="2" type="noConversion"/>
  </si>
  <si>
    <t>FY2023</t>
    <phoneticPr fontId="2" type="noConversion"/>
  </si>
  <si>
    <t>FY2024</t>
  </si>
  <si>
    <t>FY2024</t>
    <phoneticPr fontId="2" type="noConversion"/>
  </si>
  <si>
    <t>Mar</t>
    <phoneticPr fontId="2" type="noConversion"/>
  </si>
  <si>
    <t>Jun</t>
    <phoneticPr fontId="2" type="noConversion"/>
  </si>
  <si>
    <t>Jul</t>
    <phoneticPr fontId="2" type="noConversion"/>
  </si>
  <si>
    <t>Aug</t>
    <phoneticPr fontId="2" type="noConversion"/>
  </si>
  <si>
    <t>Sep</t>
    <phoneticPr fontId="2" type="noConversion"/>
  </si>
  <si>
    <t>Nov</t>
    <phoneticPr fontId="2" type="noConversion"/>
  </si>
  <si>
    <t>Dec</t>
    <phoneticPr fontId="2" type="noConversion"/>
  </si>
  <si>
    <t>Oct</t>
    <phoneticPr fontId="2" type="noConversion"/>
  </si>
  <si>
    <t>Apr</t>
    <phoneticPr fontId="2" type="noConversion"/>
  </si>
  <si>
    <t>Feb</t>
    <phoneticPr fontId="2" type="noConversion"/>
  </si>
  <si>
    <t>Jan</t>
    <phoneticPr fontId="2" type="noConversion"/>
  </si>
  <si>
    <t>Total</t>
    <phoneticPr fontId="2" type="noConversion"/>
  </si>
  <si>
    <t>Unit</t>
  </si>
  <si>
    <t>Year</t>
    <phoneticPr fontId="2" type="noConversion"/>
  </si>
  <si>
    <t/>
  </si>
  <si>
    <t>Carbon dioxide emissions</t>
  </si>
  <si>
    <t>Carbon dioxide emissions</t>
    <phoneticPr fontId="2" type="noConversion"/>
  </si>
  <si>
    <t>▣ Scope2 Indirect Emissions (Electricity usage: Stefanika)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</si>
</sst>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0_-;\-* #,##0.00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41" fontId="0" fillId="0" borderId="3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14" xfId="1" applyFont="1" applyBorder="1">
      <alignment vertical="center"/>
    </xf>
    <xf numFmtId="41" fontId="5" fillId="0" borderId="5" xfId="1" applyFont="1" applyBorder="1">
      <alignment vertical="center"/>
    </xf>
    <xf numFmtId="41" fontId="5" fillId="0" borderId="1" xfId="1" applyFont="1" applyBorder="1">
      <alignment vertical="center"/>
    </xf>
    <xf numFmtId="41" fontId="5" fillId="0" borderId="6" xfId="1" applyFont="1" applyBorder="1">
      <alignment vertical="center"/>
    </xf>
    <xf numFmtId="41" fontId="5" fillId="0" borderId="20" xfId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20" xfId="1" applyNumberFormat="1" applyFont="1" applyBorder="1">
      <alignment vertical="center"/>
    </xf>
    <xf numFmtId="176" fontId="5" fillId="0" borderId="0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76" fontId="6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176" fontId="6" fillId="0" borderId="22" xfId="1" applyNumberFormat="1" applyFont="1" applyBorder="1">
      <alignment vertical="center"/>
    </xf>
    <xf numFmtId="41" fontId="0" fillId="0" borderId="13" xfId="1" applyFont="1" applyBorder="1">
      <alignment vertical="center"/>
    </xf>
    <xf numFmtId="41" fontId="5" fillId="0" borderId="12" xfId="1" applyFont="1" applyBorder="1">
      <alignment vertical="center"/>
    </xf>
    <xf numFmtId="41" fontId="5" fillId="0" borderId="3" xfId="1" applyFont="1" applyBorder="1">
      <alignment vertical="center"/>
    </xf>
    <xf numFmtId="41" fontId="5" fillId="0" borderId="13" xfId="1" applyFont="1" applyBorder="1">
      <alignment vertical="center"/>
    </xf>
    <xf numFmtId="41" fontId="5" fillId="0" borderId="23" xfId="1" applyFont="1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7" xfId="1" applyFont="1" applyBorder="1">
      <alignment vertical="center"/>
    </xf>
    <xf numFmtId="41" fontId="0" fillId="0" borderId="16" xfId="1" applyFont="1" applyBorder="1">
      <alignment vertical="center"/>
    </xf>
    <xf numFmtId="41" fontId="0" fillId="0" borderId="7" xfId="1" applyFont="1" applyBorder="1">
      <alignment vertical="center"/>
    </xf>
    <xf numFmtId="0" fontId="3" fillId="3" borderId="28" xfId="0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6" fillId="0" borderId="15" xfId="1" applyNumberFormat="1" applyFont="1" applyBorder="1">
      <alignment vertical="center"/>
    </xf>
    <xf numFmtId="176" fontId="6" fillId="0" borderId="16" xfId="1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5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176" fontId="6" fillId="0" borderId="10" xfId="1" applyNumberFormat="1" applyFont="1" applyBorder="1">
      <alignment vertical="center"/>
    </xf>
    <xf numFmtId="176" fontId="6" fillId="0" borderId="2" xfId="1" applyNumberFormat="1" applyFont="1" applyBorder="1">
      <alignment vertical="center"/>
    </xf>
    <xf numFmtId="176" fontId="6" fillId="0" borderId="11" xfId="1" applyNumberFormat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6" fontId="6" fillId="0" borderId="9" xfId="1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30" xfId="0" applyFont="1" applyBorder="1">
      <alignment vertical="center"/>
    </xf>
    <xf numFmtId="176" fontId="6" fillId="0" borderId="33" xfId="1" applyNumberFormat="1" applyFont="1" applyBorder="1" applyAlignment="1">
      <alignment horizontal="right" vertical="center"/>
    </xf>
    <xf numFmtId="176" fontId="6" fillId="0" borderId="34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ACE7-FBEA-4633-88A9-6209078012F9}">
  <sheetPr>
    <tabColor rgb="FFFFC000"/>
    <pageSetUpPr fitToPage="1"/>
  </sheetPr>
  <dimension ref="B2:Q66"/>
  <sheetViews>
    <sheetView tabSelected="1" workbookViewId="0">
      <selection activeCell="L7" sqref="L7"/>
    </sheetView>
  </sheetViews>
  <sheetFormatPr defaultRowHeight="17.399999999999999" x14ac:dyDescent="0.4"/>
  <cols>
    <col min="1" max="1" width="2.69921875" customWidth="1"/>
    <col min="2" max="2" width="24.59765625" customWidth="1"/>
    <col min="4" max="15" width="8.8984375" bestFit="1" customWidth="1"/>
    <col min="16" max="16" width="11.296875" customWidth="1"/>
    <col min="17" max="17" width="24.59765625" customWidth="1"/>
  </cols>
  <sheetData>
    <row r="2" spans="2:17" ht="30.6" thickBot="1" x14ac:dyDescent="0.45">
      <c r="B2" s="5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7" s="1" customFormat="1" ht="18" thickBot="1" x14ac:dyDescent="0.45">
      <c r="B3" s="38" t="s">
        <v>24</v>
      </c>
      <c r="C3" s="32" t="s">
        <v>41</v>
      </c>
      <c r="D3" s="29" t="s">
        <v>39</v>
      </c>
      <c r="E3" s="30" t="s">
        <v>38</v>
      </c>
      <c r="F3" s="30" t="s">
        <v>29</v>
      </c>
      <c r="G3" s="30" t="s">
        <v>37</v>
      </c>
      <c r="H3" s="30" t="s">
        <v>0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36</v>
      </c>
      <c r="N3" s="30" t="s">
        <v>34</v>
      </c>
      <c r="O3" s="31" t="s">
        <v>35</v>
      </c>
      <c r="P3" s="32" t="s">
        <v>40</v>
      </c>
      <c r="Q3" s="33" t="s">
        <v>16</v>
      </c>
    </row>
    <row r="4" spans="2:17" x14ac:dyDescent="0.4">
      <c r="B4" s="39" t="s">
        <v>9</v>
      </c>
      <c r="C4" s="41" t="s">
        <v>15</v>
      </c>
      <c r="D4" s="25">
        <v>6050.4423317535548</v>
      </c>
      <c r="E4" s="26">
        <v>5299.1732511848331</v>
      </c>
      <c r="F4" s="26">
        <v>5141.8272796208521</v>
      </c>
      <c r="G4" s="26">
        <v>3195.9768341232229</v>
      </c>
      <c r="H4" s="26">
        <v>117.44075829383885</v>
      </c>
      <c r="I4" s="26">
        <v>23.507109004739334</v>
      </c>
      <c r="J4" s="26">
        <v>0</v>
      </c>
      <c r="K4" s="26">
        <v>0</v>
      </c>
      <c r="L4" s="26">
        <v>106.70142180094784</v>
      </c>
      <c r="M4" s="26">
        <v>2651.9181990521324</v>
      </c>
      <c r="N4" s="26">
        <v>5560.9113744075821</v>
      </c>
      <c r="O4" s="27">
        <v>5777.0744834123216</v>
      </c>
      <c r="P4" s="28">
        <f>SUM(D4:O4)</f>
        <v>33924.973042654019</v>
      </c>
      <c r="Q4" s="68">
        <f>P5+P7+P9</f>
        <v>80.904824811073496</v>
      </c>
    </row>
    <row r="5" spans="2:17" s="62" customFormat="1" x14ac:dyDescent="0.4">
      <c r="B5" s="65" t="s">
        <v>44</v>
      </c>
      <c r="C5" s="50" t="s">
        <v>4</v>
      </c>
      <c r="D5" s="51">
        <v>13.09837040064</v>
      </c>
      <c r="E5" s="52">
        <v>11.471977583616001</v>
      </c>
      <c r="F5" s="52">
        <v>11.131346075136001</v>
      </c>
      <c r="G5" s="52">
        <v>6.9188490896639996</v>
      </c>
      <c r="H5" s="52">
        <v>0.25424188108799994</v>
      </c>
      <c r="I5" s="52">
        <v>5.0889883776000004E-2</v>
      </c>
      <c r="J5" s="52">
        <v>0</v>
      </c>
      <c r="K5" s="52">
        <v>0</v>
      </c>
      <c r="L5" s="52">
        <v>0.23099495308800003</v>
      </c>
      <c r="M5" s="52">
        <v>5.7410370812160005</v>
      </c>
      <c r="N5" s="52">
        <v>12.038604271104001</v>
      </c>
      <c r="O5" s="53">
        <v>12.506566953215998</v>
      </c>
      <c r="P5" s="16">
        <f>SUM(D5:O5)</f>
        <v>73.442878172543999</v>
      </c>
      <c r="Q5" s="68"/>
    </row>
    <row r="6" spans="2:17" x14ac:dyDescent="0.4">
      <c r="B6" s="40" t="s">
        <v>2</v>
      </c>
      <c r="C6" s="42" t="s">
        <v>3</v>
      </c>
      <c r="D6" s="11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3">
        <v>0</v>
      </c>
      <c r="P6" s="14">
        <f>SUM(D6:O6)</f>
        <v>0</v>
      </c>
      <c r="Q6" s="68"/>
    </row>
    <row r="7" spans="2:17" s="62" customFormat="1" x14ac:dyDescent="0.4">
      <c r="B7" s="65" t="s">
        <v>44</v>
      </c>
      <c r="C7" s="50" t="s">
        <v>4</v>
      </c>
      <c r="D7" s="51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3">
        <v>0</v>
      </c>
      <c r="P7" s="16">
        <f t="shared" ref="P7:P9" si="0">SUM(D7:O7)</f>
        <v>0</v>
      </c>
      <c r="Q7" s="68"/>
    </row>
    <row r="8" spans="2:17" x14ac:dyDescent="0.4">
      <c r="B8" s="40" t="s">
        <v>5</v>
      </c>
      <c r="C8" s="42" t="s">
        <v>3</v>
      </c>
      <c r="D8" s="11">
        <v>188.46875</v>
      </c>
      <c r="E8" s="12">
        <v>144.63749999999999</v>
      </c>
      <c r="F8" s="12">
        <v>131.77500000000001</v>
      </c>
      <c r="G8" s="12">
        <v>105.90624999999996</v>
      </c>
      <c r="H8" s="12">
        <v>277.43124999999998</v>
      </c>
      <c r="I8" s="12">
        <v>348.74374999999998</v>
      </c>
      <c r="J8" s="12">
        <v>290.91249999999991</v>
      </c>
      <c r="K8" s="12">
        <v>50.868750000000098</v>
      </c>
      <c r="L8" s="12">
        <v>323.5499999999999</v>
      </c>
      <c r="M8" s="12">
        <v>311.88750000000016</v>
      </c>
      <c r="N8" s="12">
        <v>277.89999999999998</v>
      </c>
      <c r="O8" s="13">
        <v>299.40000000000003</v>
      </c>
      <c r="P8" s="14">
        <f t="shared" si="0"/>
        <v>2751.4812500000003</v>
      </c>
      <c r="Q8" s="68"/>
    </row>
    <row r="9" spans="2:17" ht="18" thickBot="1" x14ac:dyDescent="0.45">
      <c r="B9" s="64" t="s">
        <v>45</v>
      </c>
      <c r="C9" s="54" t="s">
        <v>4</v>
      </c>
      <c r="D9" s="55">
        <v>0.51112301049419995</v>
      </c>
      <c r="E9" s="56">
        <v>0.39225236908260003</v>
      </c>
      <c r="F9" s="56">
        <v>0.35737050747059995</v>
      </c>
      <c r="G9" s="56">
        <v>0.28721452539389991</v>
      </c>
      <c r="H9" s="56">
        <v>0.7523848975655999</v>
      </c>
      <c r="I9" s="56">
        <v>0.94578472099019995</v>
      </c>
      <c r="J9" s="56">
        <v>0.78894601608420012</v>
      </c>
      <c r="K9" s="56">
        <v>0.13795516922849999</v>
      </c>
      <c r="L9" s="56">
        <v>0.87746036082899992</v>
      </c>
      <c r="M9" s="56">
        <v>0.84583003334309981</v>
      </c>
      <c r="N9" s="56">
        <v>0.75365892838469994</v>
      </c>
      <c r="O9" s="57">
        <v>0.8119660996628999</v>
      </c>
      <c r="P9" s="23">
        <f t="shared" si="0"/>
        <v>7.4619466385295006</v>
      </c>
      <c r="Q9" s="68"/>
    </row>
    <row r="10" spans="2:17" s="1" customFormat="1" ht="18" thickBot="1" x14ac:dyDescent="0.45">
      <c r="B10" s="38" t="s">
        <v>25</v>
      </c>
      <c r="C10" s="32" t="s">
        <v>41</v>
      </c>
      <c r="D10" s="29" t="s">
        <v>39</v>
      </c>
      <c r="E10" s="30" t="s">
        <v>38</v>
      </c>
      <c r="F10" s="30" t="s">
        <v>29</v>
      </c>
      <c r="G10" s="30" t="s">
        <v>37</v>
      </c>
      <c r="H10" s="30" t="s">
        <v>0</v>
      </c>
      <c r="I10" s="30" t="s">
        <v>30</v>
      </c>
      <c r="J10" s="30" t="s">
        <v>31</v>
      </c>
      <c r="K10" s="30" t="s">
        <v>32</v>
      </c>
      <c r="L10" s="30" t="s">
        <v>33</v>
      </c>
      <c r="M10" s="30" t="s">
        <v>36</v>
      </c>
      <c r="N10" s="30" t="s">
        <v>34</v>
      </c>
      <c r="O10" s="31" t="s">
        <v>35</v>
      </c>
      <c r="P10" s="32" t="s">
        <v>40</v>
      </c>
      <c r="Q10" s="33" t="s">
        <v>1</v>
      </c>
    </row>
    <row r="11" spans="2:17" x14ac:dyDescent="0.4">
      <c r="B11" s="39" t="s">
        <v>9</v>
      </c>
      <c r="C11" s="41" t="s">
        <v>15</v>
      </c>
      <c r="D11" s="25">
        <v>7319.6957345971568</v>
      </c>
      <c r="E11" s="26">
        <v>5869.3448341232224</v>
      </c>
      <c r="F11" s="26">
        <v>5124.3336398104266</v>
      </c>
      <c r="G11" s="26">
        <v>2415.1112037914691</v>
      </c>
      <c r="H11" s="26">
        <v>65.778767772511841</v>
      </c>
      <c r="I11" s="26">
        <v>16.612890995260663</v>
      </c>
      <c r="J11" s="26">
        <v>10.152322274881517</v>
      </c>
      <c r="K11" s="26">
        <v>12.921137440758296</v>
      </c>
      <c r="L11" s="26">
        <v>628.00786729857828</v>
      </c>
      <c r="M11" s="26">
        <v>3295.7359052132701</v>
      </c>
      <c r="N11" s="26">
        <v>6828.784834123222</v>
      </c>
      <c r="O11" s="27">
        <v>7697.6521327014216</v>
      </c>
      <c r="P11" s="28">
        <f>SUM(D11:O11)</f>
        <v>39284.13127014217</v>
      </c>
      <c r="Q11" s="68">
        <f>P12+P14+P16</f>
        <v>108.69850800732871</v>
      </c>
    </row>
    <row r="12" spans="2:17" s="62" customFormat="1" x14ac:dyDescent="0.4">
      <c r="B12" s="65" t="s">
        <v>44</v>
      </c>
      <c r="C12" s="50" t="s">
        <v>4</v>
      </c>
      <c r="D12" s="51">
        <v>15.84613033728</v>
      </c>
      <c r="E12" s="52">
        <v>12.706320730367999</v>
      </c>
      <c r="F12" s="52">
        <v>11.09347447104</v>
      </c>
      <c r="G12" s="52">
        <v>5.228381000832</v>
      </c>
      <c r="H12" s="52">
        <v>0.14240326886400001</v>
      </c>
      <c r="I12" s="52">
        <v>3.5963334527999997E-2</v>
      </c>
      <c r="J12" s="52">
        <v>2.1977443584E-2</v>
      </c>
      <c r="K12" s="52">
        <v>2.7971781887999998E-2</v>
      </c>
      <c r="L12" s="52">
        <v>1.3595504271359999</v>
      </c>
      <c r="M12" s="52">
        <v>7.1348123769600003</v>
      </c>
      <c r="N12" s="52">
        <v>14.783375124480001</v>
      </c>
      <c r="O12" s="53">
        <v>16.664352125184003</v>
      </c>
      <c r="P12" s="16">
        <f>SUM(D12:O12)</f>
        <v>85.044712422144016</v>
      </c>
      <c r="Q12" s="68"/>
    </row>
    <row r="13" spans="2:17" x14ac:dyDescent="0.4">
      <c r="B13" s="40" t="s">
        <v>2</v>
      </c>
      <c r="C13" s="42" t="s">
        <v>3</v>
      </c>
      <c r="D13" s="11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v>0</v>
      </c>
      <c r="P13" s="14">
        <f>SUM(D13:O13)</f>
        <v>0</v>
      </c>
      <c r="Q13" s="68"/>
    </row>
    <row r="14" spans="2:17" s="62" customFormat="1" x14ac:dyDescent="0.4">
      <c r="B14" s="65" t="s">
        <v>44</v>
      </c>
      <c r="C14" s="50" t="s">
        <v>4</v>
      </c>
      <c r="D14" s="51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3">
        <v>0</v>
      </c>
      <c r="P14" s="16">
        <f t="shared" ref="P14:P16" si="1">SUM(D14:O14)</f>
        <v>0</v>
      </c>
      <c r="Q14" s="68"/>
    </row>
    <row r="15" spans="2:17" x14ac:dyDescent="0.4">
      <c r="B15" s="40" t="s">
        <v>5</v>
      </c>
      <c r="C15" s="42" t="s">
        <v>3</v>
      </c>
      <c r="D15" s="11">
        <v>345.54117647058831</v>
      </c>
      <c r="E15" s="12">
        <v>485.94705882352952</v>
      </c>
      <c r="F15" s="12">
        <v>387.88235294117641</v>
      </c>
      <c r="G15" s="12">
        <v>645.17058823529408</v>
      </c>
      <c r="H15" s="12">
        <v>779.90588235294115</v>
      </c>
      <c r="I15" s="12">
        <v>779.11764705882376</v>
      </c>
      <c r="J15" s="12">
        <v>1142.5294117647054</v>
      </c>
      <c r="K15" s="12">
        <v>1193.8000000000004</v>
      </c>
      <c r="L15" s="12">
        <v>729.6999999999997</v>
      </c>
      <c r="M15" s="12">
        <v>653.45294117647086</v>
      </c>
      <c r="N15" s="12">
        <v>645.44117647058795</v>
      </c>
      <c r="O15" s="13">
        <v>933.49411764705906</v>
      </c>
      <c r="P15" s="14">
        <f t="shared" si="1"/>
        <v>8721.9823529411769</v>
      </c>
      <c r="Q15" s="68"/>
    </row>
    <row r="16" spans="2:17" ht="18" thickBot="1" x14ac:dyDescent="0.45">
      <c r="B16" s="64" t="s">
        <v>45</v>
      </c>
      <c r="C16" s="58" t="s">
        <v>4</v>
      </c>
      <c r="D16" s="59">
        <v>0.93709991548290006</v>
      </c>
      <c r="E16" s="60">
        <v>1.3178762817674998</v>
      </c>
      <c r="F16" s="60">
        <v>1.0519280214455999</v>
      </c>
      <c r="G16" s="60">
        <v>1.7496852006075001</v>
      </c>
      <c r="H16" s="60">
        <v>2.1150856682279997</v>
      </c>
      <c r="I16" s="60">
        <v>2.112946074486</v>
      </c>
      <c r="J16" s="60">
        <v>3.0985110300338996</v>
      </c>
      <c r="K16" s="60">
        <v>3.2375554469855996</v>
      </c>
      <c r="L16" s="60">
        <v>1.9789264610192998</v>
      </c>
      <c r="M16" s="60">
        <v>1.7721476930897999</v>
      </c>
      <c r="N16" s="60">
        <v>1.7504210911823999</v>
      </c>
      <c r="O16" s="61">
        <v>2.5316127008561993</v>
      </c>
      <c r="P16" s="15">
        <f t="shared" si="1"/>
        <v>23.653795585184696</v>
      </c>
      <c r="Q16" s="69"/>
    </row>
    <row r="17" spans="2:17" s="1" customFormat="1" ht="18" thickBot="1" x14ac:dyDescent="0.45">
      <c r="B17" s="38" t="s">
        <v>26</v>
      </c>
      <c r="C17" s="32" t="s">
        <v>41</v>
      </c>
      <c r="D17" s="29" t="s">
        <v>39</v>
      </c>
      <c r="E17" s="30" t="s">
        <v>38</v>
      </c>
      <c r="F17" s="30" t="s">
        <v>29</v>
      </c>
      <c r="G17" s="30" t="s">
        <v>37</v>
      </c>
      <c r="H17" s="30" t="s">
        <v>0</v>
      </c>
      <c r="I17" s="30" t="s">
        <v>30</v>
      </c>
      <c r="J17" s="30" t="s">
        <v>31</v>
      </c>
      <c r="K17" s="30" t="s">
        <v>32</v>
      </c>
      <c r="L17" s="30" t="s">
        <v>33</v>
      </c>
      <c r="M17" s="30" t="s">
        <v>36</v>
      </c>
      <c r="N17" s="30" t="s">
        <v>34</v>
      </c>
      <c r="O17" s="31" t="s">
        <v>35</v>
      </c>
      <c r="P17" s="32" t="s">
        <v>40</v>
      </c>
      <c r="Q17" s="33" t="s">
        <v>17</v>
      </c>
    </row>
    <row r="18" spans="2:17" x14ac:dyDescent="0.4">
      <c r="B18" s="39" t="s">
        <v>9</v>
      </c>
      <c r="C18" s="41" t="s">
        <v>15</v>
      </c>
      <c r="D18" s="25">
        <v>7133</v>
      </c>
      <c r="E18" s="26">
        <v>5840</v>
      </c>
      <c r="F18" s="26">
        <v>2661</v>
      </c>
      <c r="G18" s="26">
        <v>1746.825</v>
      </c>
      <c r="H18" s="26">
        <v>476.94818009478666</v>
      </c>
      <c r="I18" s="26">
        <v>0</v>
      </c>
      <c r="J18" s="26">
        <v>0</v>
      </c>
      <c r="K18" s="26">
        <v>0</v>
      </c>
      <c r="L18" s="26">
        <v>0</v>
      </c>
      <c r="M18" s="26">
        <v>2555.3857251184832</v>
      </c>
      <c r="N18" s="26">
        <v>4134.5597725118487</v>
      </c>
      <c r="O18" s="27">
        <v>5412.2467109004738</v>
      </c>
      <c r="P18" s="28">
        <f>SUM(D18:O18)</f>
        <v>29959.965388625591</v>
      </c>
      <c r="Q18" s="68">
        <f>P19+P21+P23</f>
        <v>96.041320583414489</v>
      </c>
    </row>
    <row r="19" spans="2:17" s="62" customFormat="1" x14ac:dyDescent="0.4">
      <c r="B19" s="65" t="s">
        <v>44</v>
      </c>
      <c r="C19" s="50" t="s">
        <v>4</v>
      </c>
      <c r="D19" s="51">
        <v>15.441959920895998</v>
      </c>
      <c r="E19" s="52">
        <v>12.642792603647999</v>
      </c>
      <c r="F19" s="52">
        <v>5.7606965702399995</v>
      </c>
      <c r="G19" s="52">
        <v>3.7816350528000005</v>
      </c>
      <c r="H19" s="52">
        <v>1.0325274681599999</v>
      </c>
      <c r="I19" s="52">
        <v>0</v>
      </c>
      <c r="J19" s="52">
        <v>0</v>
      </c>
      <c r="K19" s="52">
        <v>0</v>
      </c>
      <c r="L19" s="52">
        <v>0</v>
      </c>
      <c r="M19" s="52">
        <v>5.5320573058559992</v>
      </c>
      <c r="N19" s="52">
        <v>8.9507491898880005</v>
      </c>
      <c r="O19" s="53">
        <v>11.716767061631998</v>
      </c>
      <c r="P19" s="16">
        <f>SUM(D19:O19)</f>
        <v>64.859185173119982</v>
      </c>
      <c r="Q19" s="68"/>
    </row>
    <row r="20" spans="2:17" x14ac:dyDescent="0.4">
      <c r="B20" s="40" t="s">
        <v>2</v>
      </c>
      <c r="C20" s="42" t="s">
        <v>3</v>
      </c>
      <c r="D20" s="11">
        <v>0</v>
      </c>
      <c r="E20" s="12">
        <v>0</v>
      </c>
      <c r="F20" s="12">
        <v>0</v>
      </c>
      <c r="G20" s="12">
        <v>0</v>
      </c>
      <c r="H20" s="12">
        <v>801.34</v>
      </c>
      <c r="I20" s="12">
        <v>688.8</v>
      </c>
      <c r="J20" s="12">
        <v>1279.9000000000001</v>
      </c>
      <c r="K20" s="12">
        <v>590.94000000000005</v>
      </c>
      <c r="L20" s="12">
        <v>1151.6600000000001</v>
      </c>
      <c r="M20" s="12">
        <v>799.38</v>
      </c>
      <c r="N20" s="12">
        <v>574.71</v>
      </c>
      <c r="O20" s="13">
        <v>542.89</v>
      </c>
      <c r="P20" s="14">
        <f>SUM(D20:O20)</f>
        <v>6429.6200000000008</v>
      </c>
      <c r="Q20" s="68"/>
    </row>
    <row r="21" spans="2:17" s="62" customFormat="1" x14ac:dyDescent="0.4">
      <c r="B21" s="65" t="s">
        <v>44</v>
      </c>
      <c r="C21" s="50" t="s">
        <v>4</v>
      </c>
      <c r="D21" s="51" t="s">
        <v>43</v>
      </c>
      <c r="E21" s="52" t="s">
        <v>43</v>
      </c>
      <c r="F21" s="52" t="s">
        <v>43</v>
      </c>
      <c r="G21" s="52" t="s">
        <v>43</v>
      </c>
      <c r="H21" s="52">
        <v>1.9050986112975001</v>
      </c>
      <c r="I21" s="52">
        <v>1.637545910814</v>
      </c>
      <c r="J21" s="52">
        <v>3.0428213943169999</v>
      </c>
      <c r="K21" s="52">
        <v>1.4048943132345002</v>
      </c>
      <c r="L21" s="52">
        <v>2.7379460386355001</v>
      </c>
      <c r="M21" s="52">
        <v>1.9004380840649999</v>
      </c>
      <c r="N21" s="52">
        <v>1.3663096321054999</v>
      </c>
      <c r="O21" s="53">
        <v>1.2906617478099998</v>
      </c>
      <c r="P21" s="16">
        <f t="shared" ref="P21:P23" si="2">SUM(D21:O21)</f>
        <v>15.285715732278998</v>
      </c>
      <c r="Q21" s="68"/>
    </row>
    <row r="22" spans="2:17" x14ac:dyDescent="0.4">
      <c r="B22" s="40" t="s">
        <v>5</v>
      </c>
      <c r="C22" s="42" t="s">
        <v>3</v>
      </c>
      <c r="D22" s="11">
        <v>708.05</v>
      </c>
      <c r="E22" s="12">
        <v>1011.83</v>
      </c>
      <c r="F22" s="12">
        <v>1277.97</v>
      </c>
      <c r="G22" s="12">
        <v>1145.94</v>
      </c>
      <c r="H22" s="12">
        <v>165.65</v>
      </c>
      <c r="I22" s="12">
        <v>113.5</v>
      </c>
      <c r="J22" s="12">
        <v>281.10000000000002</v>
      </c>
      <c r="K22" s="12">
        <v>162.53</v>
      </c>
      <c r="L22" s="12">
        <v>233.68</v>
      </c>
      <c r="M22" s="12">
        <v>225.48</v>
      </c>
      <c r="N22" s="12">
        <v>177.0260764099454</v>
      </c>
      <c r="O22" s="13">
        <v>358.81</v>
      </c>
      <c r="P22" s="14">
        <f t="shared" si="2"/>
        <v>5861.5660764099466</v>
      </c>
      <c r="Q22" s="68"/>
    </row>
    <row r="23" spans="2:17" ht="18" thickBot="1" x14ac:dyDescent="0.45">
      <c r="B23" s="64" t="s">
        <v>45</v>
      </c>
      <c r="C23" s="54" t="s">
        <v>4</v>
      </c>
      <c r="D23" s="55">
        <v>1.9202140636535998</v>
      </c>
      <c r="E23" s="56">
        <v>2.7440581503932995</v>
      </c>
      <c r="F23" s="56">
        <v>3.4658209229787</v>
      </c>
      <c r="G23" s="56">
        <v>3.1077599102549995</v>
      </c>
      <c r="H23" s="56">
        <v>0.44924012421989995</v>
      </c>
      <c r="I23" s="56">
        <v>0.30780973606500001</v>
      </c>
      <c r="J23" s="56">
        <v>0.76233725027459975</v>
      </c>
      <c r="K23" s="56">
        <v>0.44077576170419996</v>
      </c>
      <c r="L23" s="56">
        <v>0.63373469914559999</v>
      </c>
      <c r="M23" s="56">
        <v>0.61149589146359995</v>
      </c>
      <c r="N23" s="56">
        <v>0.48008917580909993</v>
      </c>
      <c r="O23" s="57">
        <v>0.97308399205289986</v>
      </c>
      <c r="P23" s="23">
        <f t="shared" si="2"/>
        <v>15.8964196780155</v>
      </c>
      <c r="Q23" s="68"/>
    </row>
    <row r="24" spans="2:17" s="1" customFormat="1" ht="18" thickBot="1" x14ac:dyDescent="0.45">
      <c r="B24" s="38" t="s">
        <v>28</v>
      </c>
      <c r="C24" s="32" t="s">
        <v>41</v>
      </c>
      <c r="D24" s="29" t="s">
        <v>39</v>
      </c>
      <c r="E24" s="30" t="s">
        <v>38</v>
      </c>
      <c r="F24" s="30" t="s">
        <v>29</v>
      </c>
      <c r="G24" s="30" t="s">
        <v>37</v>
      </c>
      <c r="H24" s="30" t="s">
        <v>0</v>
      </c>
      <c r="I24" s="30" t="s">
        <v>30</v>
      </c>
      <c r="J24" s="30" t="s">
        <v>31</v>
      </c>
      <c r="K24" s="30" t="s">
        <v>32</v>
      </c>
      <c r="L24" s="30" t="s">
        <v>33</v>
      </c>
      <c r="M24" s="30" t="s">
        <v>36</v>
      </c>
      <c r="N24" s="30" t="s">
        <v>34</v>
      </c>
      <c r="O24" s="31" t="s">
        <v>35</v>
      </c>
      <c r="P24" s="32" t="s">
        <v>40</v>
      </c>
      <c r="Q24" s="33" t="s">
        <v>18</v>
      </c>
    </row>
    <row r="25" spans="2:17" x14ac:dyDescent="0.4">
      <c r="B25" s="39" t="s">
        <v>9</v>
      </c>
      <c r="C25" s="41" t="s">
        <v>15</v>
      </c>
      <c r="D25" s="25">
        <v>6005.6158578199047</v>
      </c>
      <c r="E25" s="26">
        <v>4878.0966824644547</v>
      </c>
      <c r="F25" s="26">
        <v>4105.9094312796205</v>
      </c>
      <c r="G25" s="26">
        <v>3501.9863033175347</v>
      </c>
      <c r="H25" s="26">
        <v>1093.9424928909953</v>
      </c>
      <c r="I25" s="26">
        <v>3.7810426540284356</v>
      </c>
      <c r="J25" s="26">
        <v>0</v>
      </c>
      <c r="K25" s="26">
        <v>0</v>
      </c>
      <c r="L25" s="26">
        <v>69.383886255924168</v>
      </c>
      <c r="M25" s="26">
        <v>2916.4560284360191</v>
      </c>
      <c r="N25" s="26">
        <v>4373.9378672985777</v>
      </c>
      <c r="O25" s="27">
        <v>11400.55</v>
      </c>
      <c r="P25" s="28">
        <f>SUM(D25:O25)</f>
        <v>38349.659592417054</v>
      </c>
      <c r="Q25" s="68">
        <f>P26+P28+P30</f>
        <v>104.72360696046542</v>
      </c>
    </row>
    <row r="26" spans="2:17" s="62" customFormat="1" x14ac:dyDescent="0.4">
      <c r="B26" s="65" t="s">
        <v>44</v>
      </c>
      <c r="C26" s="50" t="s">
        <v>4</v>
      </c>
      <c r="D26" s="51">
        <v>13.001328963456002</v>
      </c>
      <c r="E26" s="52">
        <v>10.560404218752</v>
      </c>
      <c r="F26" s="52">
        <v>8.8887250383360001</v>
      </c>
      <c r="G26" s="52">
        <v>7.5813151123199995</v>
      </c>
      <c r="H26" s="52">
        <v>2.3682353068799999</v>
      </c>
      <c r="I26" s="52">
        <v>8.1856139519999975E-3</v>
      </c>
      <c r="J26" s="52">
        <v>0</v>
      </c>
      <c r="K26" s="52">
        <v>0</v>
      </c>
      <c r="L26" s="52">
        <v>0.15020615078399999</v>
      </c>
      <c r="M26" s="52">
        <v>6.3137227941119995</v>
      </c>
      <c r="N26" s="52">
        <v>9.4689710565119984</v>
      </c>
      <c r="O26" s="53">
        <v>24.681588240767997</v>
      </c>
      <c r="P26" s="16">
        <f>SUM(D26:O26)</f>
        <v>83.022682495872004</v>
      </c>
      <c r="Q26" s="68"/>
    </row>
    <row r="27" spans="2:17" x14ac:dyDescent="0.4">
      <c r="B27" s="40" t="s">
        <v>2</v>
      </c>
      <c r="C27" s="42" t="s">
        <v>3</v>
      </c>
      <c r="D27" s="11">
        <v>414.49</v>
      </c>
      <c r="E27" s="12">
        <v>529.08000000000004</v>
      </c>
      <c r="F27" s="12">
        <v>996.98999999999978</v>
      </c>
      <c r="G27" s="12">
        <v>651.03</v>
      </c>
      <c r="H27" s="12">
        <v>552.27</v>
      </c>
      <c r="I27" s="12">
        <v>372</v>
      </c>
      <c r="J27" s="12">
        <v>599.71721302047376</v>
      </c>
      <c r="K27" s="12">
        <v>388.46</v>
      </c>
      <c r="L27" s="12">
        <v>331.05999999999995</v>
      </c>
      <c r="M27" s="12">
        <v>377.63</v>
      </c>
      <c r="N27" s="12">
        <v>430.37</v>
      </c>
      <c r="O27" s="13">
        <v>695.68999999999983</v>
      </c>
      <c r="P27" s="14">
        <f>SUM(D27:O27)</f>
        <v>6338.7872130204732</v>
      </c>
      <c r="Q27" s="68"/>
    </row>
    <row r="28" spans="2:17" s="62" customFormat="1" x14ac:dyDescent="0.4">
      <c r="B28" s="65" t="s">
        <v>44</v>
      </c>
      <c r="C28" s="50" t="s">
        <v>4</v>
      </c>
      <c r="D28" s="51">
        <v>0.98540522186000001</v>
      </c>
      <c r="E28" s="52">
        <v>1.2578298549349998</v>
      </c>
      <c r="F28" s="52">
        <v>2.3702352446585002</v>
      </c>
      <c r="G28" s="52">
        <v>1.5477530861344999</v>
      </c>
      <c r="H28" s="52">
        <v>1.3129618100730001</v>
      </c>
      <c r="I28" s="52">
        <v>0.88438869448450008</v>
      </c>
      <c r="J28" s="52">
        <v>1.4257625846570001</v>
      </c>
      <c r="K28" s="52">
        <v>0.92352110767999984</v>
      </c>
      <c r="L28" s="52">
        <v>0.78705894844549984</v>
      </c>
      <c r="M28" s="52">
        <v>0.89777449744299997</v>
      </c>
      <c r="N28" s="52">
        <v>1.023157093999</v>
      </c>
      <c r="O28" s="53">
        <v>1.65466333867</v>
      </c>
      <c r="P28" s="16">
        <f t="shared" ref="P28:P30" si="3">SUM(D28:O28)</f>
        <v>15.070511483040001</v>
      </c>
      <c r="Q28" s="68"/>
    </row>
    <row r="29" spans="2:17" x14ac:dyDescent="0.4">
      <c r="B29" s="40" t="s">
        <v>5</v>
      </c>
      <c r="C29" s="42" t="s">
        <v>3</v>
      </c>
      <c r="D29" s="11">
        <v>86.98</v>
      </c>
      <c r="E29" s="12">
        <v>191.42</v>
      </c>
      <c r="F29" s="12">
        <v>376.00999999999993</v>
      </c>
      <c r="G29" s="12">
        <v>346.36999999999995</v>
      </c>
      <c r="H29" s="12">
        <v>284.45</v>
      </c>
      <c r="I29" s="12">
        <v>220.35</v>
      </c>
      <c r="J29" s="12">
        <v>235.17000000000002</v>
      </c>
      <c r="K29" s="12">
        <v>114.27600000000001</v>
      </c>
      <c r="L29" s="12">
        <v>59.87</v>
      </c>
      <c r="M29" s="12">
        <v>176.5</v>
      </c>
      <c r="N29" s="12">
        <v>174.47</v>
      </c>
      <c r="O29" s="13">
        <v>179.12</v>
      </c>
      <c r="P29" s="14">
        <f t="shared" si="3"/>
        <v>2444.9859999999994</v>
      </c>
      <c r="Q29" s="68"/>
    </row>
    <row r="30" spans="2:17" ht="18" thickBot="1" x14ac:dyDescent="0.45">
      <c r="B30" s="64" t="s">
        <v>45</v>
      </c>
      <c r="C30" s="58" t="s">
        <v>4</v>
      </c>
      <c r="D30" s="59">
        <v>0.23588696824679997</v>
      </c>
      <c r="E30" s="60">
        <v>0.51912703617449985</v>
      </c>
      <c r="F30" s="60">
        <v>1.0197303774371997</v>
      </c>
      <c r="G30" s="60">
        <v>0.93934648891199979</v>
      </c>
      <c r="H30" s="60">
        <v>0.77142079825199994</v>
      </c>
      <c r="I30" s="60">
        <v>0.59758204852319996</v>
      </c>
      <c r="J30" s="60">
        <v>0.63777399278579994</v>
      </c>
      <c r="K30" s="60">
        <v>0.30991366991129993</v>
      </c>
      <c r="L30" s="60">
        <v>0.16236598873949998</v>
      </c>
      <c r="M30" s="60">
        <v>0.47866277998109996</v>
      </c>
      <c r="N30" s="60">
        <v>0.47315818880850002</v>
      </c>
      <c r="O30" s="61">
        <v>0.48544464378149998</v>
      </c>
      <c r="P30" s="15">
        <f t="shared" si="3"/>
        <v>6.6304129815533992</v>
      </c>
      <c r="Q30" s="69"/>
    </row>
    <row r="31" spans="2:17" x14ac:dyDescent="0.4">
      <c r="C31" s="3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9"/>
    </row>
    <row r="32" spans="2:17" x14ac:dyDescent="0.4">
      <c r="B32" s="1" t="s">
        <v>6</v>
      </c>
    </row>
    <row r="33" spans="2:17" x14ac:dyDescent="0.4">
      <c r="B33" s="2" t="s">
        <v>7</v>
      </c>
    </row>
    <row r="35" spans="2:17" ht="30.6" thickBot="1" x14ac:dyDescent="0.45">
      <c r="B35" s="5" t="s">
        <v>46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7" s="1" customFormat="1" ht="18" thickBot="1" x14ac:dyDescent="0.45">
      <c r="B36" s="38" t="s">
        <v>24</v>
      </c>
      <c r="C36" s="32" t="s">
        <v>41</v>
      </c>
      <c r="D36" s="29" t="s">
        <v>39</v>
      </c>
      <c r="E36" s="30" t="s">
        <v>38</v>
      </c>
      <c r="F36" s="30" t="s">
        <v>29</v>
      </c>
      <c r="G36" s="30" t="s">
        <v>37</v>
      </c>
      <c r="H36" s="30" t="s">
        <v>0</v>
      </c>
      <c r="I36" s="30" t="s">
        <v>30</v>
      </c>
      <c r="J36" s="30" t="s">
        <v>31</v>
      </c>
      <c r="K36" s="30" t="s">
        <v>32</v>
      </c>
      <c r="L36" s="30" t="s">
        <v>33</v>
      </c>
      <c r="M36" s="30" t="s">
        <v>36</v>
      </c>
      <c r="N36" s="30" t="s">
        <v>34</v>
      </c>
      <c r="O36" s="31" t="s">
        <v>35</v>
      </c>
      <c r="P36" s="32" t="s">
        <v>40</v>
      </c>
      <c r="Q36" s="33" t="s">
        <v>16</v>
      </c>
    </row>
    <row r="37" spans="2:17" x14ac:dyDescent="0.4">
      <c r="B37" s="39" t="s">
        <v>10</v>
      </c>
      <c r="C37" s="41" t="s">
        <v>8</v>
      </c>
      <c r="D37" s="34">
        <v>20664</v>
      </c>
      <c r="E37" s="7">
        <v>24915</v>
      </c>
      <c r="F37" s="7">
        <v>26195</v>
      </c>
      <c r="G37" s="7">
        <v>22984</v>
      </c>
      <c r="H37" s="7">
        <v>22244</v>
      </c>
      <c r="I37" s="7">
        <v>23895</v>
      </c>
      <c r="J37" s="7">
        <v>24363</v>
      </c>
      <c r="K37" s="7">
        <v>19392</v>
      </c>
      <c r="L37" s="7">
        <v>24974</v>
      </c>
      <c r="M37" s="7">
        <v>29647</v>
      </c>
      <c r="N37" s="7">
        <v>28989</v>
      </c>
      <c r="O37" s="24">
        <v>27371</v>
      </c>
      <c r="P37" s="35">
        <f t="shared" ref="P37:P38" si="4">SUM(D37:O37)</f>
        <v>295633</v>
      </c>
      <c r="Q37" s="66">
        <f>P38</f>
        <v>34.529934400000002</v>
      </c>
    </row>
    <row r="38" spans="2:17" s="62" customFormat="1" ht="18" thickBot="1" x14ac:dyDescent="0.45">
      <c r="B38" s="63" t="s">
        <v>45</v>
      </c>
      <c r="C38" s="54" t="s">
        <v>4</v>
      </c>
      <c r="D38" s="55">
        <v>2.4135552000000002</v>
      </c>
      <c r="E38" s="56">
        <v>2.910072</v>
      </c>
      <c r="F38" s="56">
        <v>3.0595760000000003</v>
      </c>
      <c r="G38" s="56">
        <v>2.6845311999999999</v>
      </c>
      <c r="H38" s="56">
        <v>2.5980992000000001</v>
      </c>
      <c r="I38" s="56">
        <v>2.7909360000000003</v>
      </c>
      <c r="J38" s="56">
        <v>2.8455984000000001</v>
      </c>
      <c r="K38" s="56">
        <v>2.2649856000000002</v>
      </c>
      <c r="L38" s="56">
        <v>2.9169632000000001</v>
      </c>
      <c r="M38" s="56">
        <v>3.4627696000000001</v>
      </c>
      <c r="N38" s="56">
        <v>3.3859151999999999</v>
      </c>
      <c r="O38" s="57">
        <v>3.1969327999999999</v>
      </c>
      <c r="P38" s="45">
        <f t="shared" si="4"/>
        <v>34.529934400000002</v>
      </c>
      <c r="Q38" s="67"/>
    </row>
    <row r="39" spans="2:17" s="1" customFormat="1" ht="18" thickBot="1" x14ac:dyDescent="0.45">
      <c r="B39" s="38" t="s">
        <v>25</v>
      </c>
      <c r="C39" s="32" t="s">
        <v>41</v>
      </c>
      <c r="D39" s="29" t="s">
        <v>39</v>
      </c>
      <c r="E39" s="30" t="s">
        <v>38</v>
      </c>
      <c r="F39" s="30" t="s">
        <v>29</v>
      </c>
      <c r="G39" s="30" t="s">
        <v>37</v>
      </c>
      <c r="H39" s="30" t="s">
        <v>0</v>
      </c>
      <c r="I39" s="30" t="s">
        <v>30</v>
      </c>
      <c r="J39" s="30" t="s">
        <v>31</v>
      </c>
      <c r="K39" s="30" t="s">
        <v>32</v>
      </c>
      <c r="L39" s="30" t="s">
        <v>33</v>
      </c>
      <c r="M39" s="30" t="s">
        <v>36</v>
      </c>
      <c r="N39" s="30" t="s">
        <v>34</v>
      </c>
      <c r="O39" s="31" t="s">
        <v>35</v>
      </c>
      <c r="P39" s="32" t="s">
        <v>40</v>
      </c>
      <c r="Q39" s="33" t="s">
        <v>1</v>
      </c>
    </row>
    <row r="40" spans="2:17" x14ac:dyDescent="0.4">
      <c r="B40" s="39" t="s">
        <v>10</v>
      </c>
      <c r="C40" s="41" t="s">
        <v>8</v>
      </c>
      <c r="D40" s="34">
        <v>35825</v>
      </c>
      <c r="E40" s="7">
        <v>30122</v>
      </c>
      <c r="F40" s="7">
        <v>32668</v>
      </c>
      <c r="G40" s="7">
        <v>27532</v>
      </c>
      <c r="H40" s="7">
        <v>26589</v>
      </c>
      <c r="I40" s="7">
        <v>25653</v>
      </c>
      <c r="J40" s="7">
        <v>26230</v>
      </c>
      <c r="K40" s="7">
        <v>31304</v>
      </c>
      <c r="L40" s="7">
        <v>28650</v>
      </c>
      <c r="M40" s="7">
        <v>29228</v>
      </c>
      <c r="N40" s="7">
        <v>29945</v>
      </c>
      <c r="O40" s="24">
        <v>28967</v>
      </c>
      <c r="P40" s="35">
        <f t="shared" ref="P40:P41" si="5">SUM(D40:O40)</f>
        <v>352713</v>
      </c>
      <c r="Q40" s="66">
        <f>P41</f>
        <v>38.298953599999997</v>
      </c>
    </row>
    <row r="41" spans="2:17" s="62" customFormat="1" ht="18" thickBot="1" x14ac:dyDescent="0.45">
      <c r="B41" s="63" t="s">
        <v>45</v>
      </c>
      <c r="C41" s="58" t="s">
        <v>4</v>
      </c>
      <c r="D41" s="59">
        <v>3.2809119999999998</v>
      </c>
      <c r="E41" s="60">
        <v>2.9722096000000002</v>
      </c>
      <c r="F41" s="60">
        <v>2.8628847999999998</v>
      </c>
      <c r="G41" s="60">
        <v>2.8631183999999998</v>
      </c>
      <c r="H41" s="60">
        <v>3.0864400000000001</v>
      </c>
      <c r="I41" s="60">
        <v>2.7097600000000002</v>
      </c>
      <c r="J41" s="60">
        <v>3.5402080000000002</v>
      </c>
      <c r="K41" s="60">
        <v>3.099288</v>
      </c>
      <c r="L41" s="60">
        <v>2.8872960000000001</v>
      </c>
      <c r="M41" s="60">
        <v>3.3570655999999999</v>
      </c>
      <c r="N41" s="60">
        <v>4.0304176000000007</v>
      </c>
      <c r="O41" s="61">
        <v>3.6093535999999999</v>
      </c>
      <c r="P41" s="46">
        <f t="shared" si="5"/>
        <v>38.298953599999997</v>
      </c>
      <c r="Q41" s="67"/>
    </row>
    <row r="42" spans="2:17" s="1" customFormat="1" ht="18" thickBot="1" x14ac:dyDescent="0.45">
      <c r="B42" s="38" t="s">
        <v>26</v>
      </c>
      <c r="C42" s="32" t="s">
        <v>41</v>
      </c>
      <c r="D42" s="29" t="s">
        <v>39</v>
      </c>
      <c r="E42" s="30" t="s">
        <v>38</v>
      </c>
      <c r="F42" s="30" t="s">
        <v>29</v>
      </c>
      <c r="G42" s="30" t="s">
        <v>37</v>
      </c>
      <c r="H42" s="30" t="s">
        <v>0</v>
      </c>
      <c r="I42" s="30" t="s">
        <v>30</v>
      </c>
      <c r="J42" s="30" t="s">
        <v>31</v>
      </c>
      <c r="K42" s="30" t="s">
        <v>32</v>
      </c>
      <c r="L42" s="30" t="s">
        <v>33</v>
      </c>
      <c r="M42" s="30" t="s">
        <v>36</v>
      </c>
      <c r="N42" s="30" t="s">
        <v>34</v>
      </c>
      <c r="O42" s="31" t="s">
        <v>35</v>
      </c>
      <c r="P42" s="32" t="s">
        <v>40</v>
      </c>
      <c r="Q42" s="33" t="s">
        <v>17</v>
      </c>
    </row>
    <row r="43" spans="2:17" x14ac:dyDescent="0.4">
      <c r="B43" s="39" t="s">
        <v>10</v>
      </c>
      <c r="C43" s="41" t="s">
        <v>8</v>
      </c>
      <c r="D43" s="34">
        <v>32182.000000000004</v>
      </c>
      <c r="E43" s="7">
        <v>31711</v>
      </c>
      <c r="F43" s="7">
        <v>31316</v>
      </c>
      <c r="G43" s="7">
        <v>27028</v>
      </c>
      <c r="H43" s="7">
        <v>25799</v>
      </c>
      <c r="I43" s="7">
        <v>31858</v>
      </c>
      <c r="J43" s="7">
        <v>30603</v>
      </c>
      <c r="K43" s="7">
        <v>26817</v>
      </c>
      <c r="L43" s="7">
        <v>23555</v>
      </c>
      <c r="M43" s="7">
        <v>24801</v>
      </c>
      <c r="N43" s="7">
        <v>25337</v>
      </c>
      <c r="O43" s="24">
        <v>24659</v>
      </c>
      <c r="P43" s="35">
        <f t="shared" ref="P43:P44" si="6">SUM(D43:O43)</f>
        <v>335666</v>
      </c>
      <c r="Q43" s="66">
        <f>P44</f>
        <v>39.205788800000008</v>
      </c>
    </row>
    <row r="44" spans="2:17" s="62" customFormat="1" ht="18" thickBot="1" x14ac:dyDescent="0.45">
      <c r="B44" s="63" t="s">
        <v>45</v>
      </c>
      <c r="C44" s="54" t="s">
        <v>4</v>
      </c>
      <c r="D44" s="55">
        <v>3.7588575999999998</v>
      </c>
      <c r="E44" s="56">
        <v>3.7038447999999997</v>
      </c>
      <c r="F44" s="56">
        <v>3.6577088</v>
      </c>
      <c r="G44" s="56">
        <v>3.1568704000000003</v>
      </c>
      <c r="H44" s="56">
        <v>3.0133231999999999</v>
      </c>
      <c r="I44" s="56">
        <v>3.7210144000000001</v>
      </c>
      <c r="J44" s="56">
        <v>3.5744304000000002</v>
      </c>
      <c r="K44" s="56">
        <v>3.1322256000000004</v>
      </c>
      <c r="L44" s="56">
        <v>2.7512240000000001</v>
      </c>
      <c r="M44" s="56">
        <v>2.8967568000000004</v>
      </c>
      <c r="N44" s="56">
        <v>2.9593616000000003</v>
      </c>
      <c r="O44" s="57">
        <v>2.8801712000000004</v>
      </c>
      <c r="P44" s="45">
        <f t="shared" si="6"/>
        <v>39.205788800000008</v>
      </c>
      <c r="Q44" s="67"/>
    </row>
    <row r="45" spans="2:17" s="1" customFormat="1" ht="18" thickBot="1" x14ac:dyDescent="0.45">
      <c r="B45" s="38" t="s">
        <v>27</v>
      </c>
      <c r="C45" s="32" t="s">
        <v>41</v>
      </c>
      <c r="D45" s="29" t="s">
        <v>39</v>
      </c>
      <c r="E45" s="30" t="s">
        <v>38</v>
      </c>
      <c r="F45" s="30" t="s">
        <v>29</v>
      </c>
      <c r="G45" s="30" t="s">
        <v>37</v>
      </c>
      <c r="H45" s="30" t="s">
        <v>0</v>
      </c>
      <c r="I45" s="30" t="s">
        <v>30</v>
      </c>
      <c r="J45" s="30" t="s">
        <v>31</v>
      </c>
      <c r="K45" s="30" t="s">
        <v>32</v>
      </c>
      <c r="L45" s="30" t="s">
        <v>33</v>
      </c>
      <c r="M45" s="30" t="s">
        <v>36</v>
      </c>
      <c r="N45" s="30" t="s">
        <v>34</v>
      </c>
      <c r="O45" s="31" t="s">
        <v>35</v>
      </c>
      <c r="P45" s="32" t="s">
        <v>40</v>
      </c>
      <c r="Q45" s="33" t="s">
        <v>18</v>
      </c>
    </row>
    <row r="46" spans="2:17" x14ac:dyDescent="0.4">
      <c r="B46" s="39" t="s">
        <v>10</v>
      </c>
      <c r="C46" s="41" t="s">
        <v>8</v>
      </c>
      <c r="D46" s="34">
        <v>28090</v>
      </c>
      <c r="E46" s="7">
        <v>25447</v>
      </c>
      <c r="F46" s="7">
        <v>24511</v>
      </c>
      <c r="G46" s="7">
        <v>24513</v>
      </c>
      <c r="H46" s="7">
        <v>26425</v>
      </c>
      <c r="I46" s="7">
        <v>23200</v>
      </c>
      <c r="J46" s="7">
        <v>30310</v>
      </c>
      <c r="K46" s="7">
        <v>26535</v>
      </c>
      <c r="L46" s="7">
        <v>24720</v>
      </c>
      <c r="M46" s="7">
        <v>28742</v>
      </c>
      <c r="N46" s="7">
        <v>34507</v>
      </c>
      <c r="O46" s="24">
        <v>30902</v>
      </c>
      <c r="P46" s="35">
        <f>SUM(D46:O46)</f>
        <v>327902</v>
      </c>
      <c r="Q46" s="66">
        <f>P47</f>
        <v>38.298953599999997</v>
      </c>
    </row>
    <row r="47" spans="2:17" s="62" customFormat="1" ht="18" thickBot="1" x14ac:dyDescent="0.45">
      <c r="B47" s="64" t="s">
        <v>45</v>
      </c>
      <c r="C47" s="58" t="s">
        <v>4</v>
      </c>
      <c r="D47" s="59">
        <v>3.2809119999999998</v>
      </c>
      <c r="E47" s="60">
        <v>2.9722096000000002</v>
      </c>
      <c r="F47" s="60">
        <v>2.8628847999999998</v>
      </c>
      <c r="G47" s="60">
        <v>2.8631183999999998</v>
      </c>
      <c r="H47" s="60">
        <v>3.0864400000000001</v>
      </c>
      <c r="I47" s="60">
        <v>2.7097600000000002</v>
      </c>
      <c r="J47" s="60">
        <v>3.5402080000000002</v>
      </c>
      <c r="K47" s="60">
        <v>3.099288</v>
      </c>
      <c r="L47" s="60">
        <v>2.8872960000000001</v>
      </c>
      <c r="M47" s="60">
        <v>3.3570655999999999</v>
      </c>
      <c r="N47" s="60">
        <v>4.0304176000000007</v>
      </c>
      <c r="O47" s="61">
        <v>3.6093535999999999</v>
      </c>
      <c r="P47" s="46">
        <f t="shared" ref="P47" si="7">SUM(D47:O47)</f>
        <v>38.298953599999997</v>
      </c>
      <c r="Q47" s="67"/>
    </row>
    <row r="49" spans="2:16" x14ac:dyDescent="0.4">
      <c r="B49" s="1" t="s">
        <v>11</v>
      </c>
    </row>
    <row r="50" spans="2:16" x14ac:dyDescent="0.4">
      <c r="B50" s="2" t="s">
        <v>12</v>
      </c>
    </row>
    <row r="52" spans="2:16" ht="30.6" thickBot="1" x14ac:dyDescent="0.45">
      <c r="B52" s="5" t="s">
        <v>13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s="1" customFormat="1" ht="18" thickBot="1" x14ac:dyDescent="0.45">
      <c r="B53" s="38" t="s">
        <v>42</v>
      </c>
      <c r="C53" s="32" t="s">
        <v>41</v>
      </c>
      <c r="D53" s="29" t="s">
        <v>39</v>
      </c>
      <c r="E53" s="30" t="s">
        <v>38</v>
      </c>
      <c r="F53" s="30" t="s">
        <v>29</v>
      </c>
      <c r="G53" s="30" t="s">
        <v>37</v>
      </c>
      <c r="H53" s="30" t="s">
        <v>0</v>
      </c>
      <c r="I53" s="30" t="s">
        <v>30</v>
      </c>
      <c r="J53" s="30" t="s">
        <v>31</v>
      </c>
      <c r="K53" s="30" t="s">
        <v>32</v>
      </c>
      <c r="L53" s="30" t="s">
        <v>33</v>
      </c>
      <c r="M53" s="30" t="s">
        <v>36</v>
      </c>
      <c r="N53" s="30" t="s">
        <v>34</v>
      </c>
      <c r="O53" s="31" t="s">
        <v>35</v>
      </c>
      <c r="P53" s="32" t="s">
        <v>40</v>
      </c>
    </row>
    <row r="54" spans="2:16" x14ac:dyDescent="0.4">
      <c r="B54" s="47" t="s">
        <v>24</v>
      </c>
      <c r="C54" s="41" t="s">
        <v>14</v>
      </c>
      <c r="D54" s="34">
        <v>49</v>
      </c>
      <c r="E54" s="7">
        <v>65</v>
      </c>
      <c r="F54" s="7">
        <v>65</v>
      </c>
      <c r="G54" s="7">
        <v>68</v>
      </c>
      <c r="H54" s="7">
        <v>75</v>
      </c>
      <c r="I54" s="7">
        <v>81</v>
      </c>
      <c r="J54" s="7">
        <v>90</v>
      </c>
      <c r="K54" s="7">
        <v>100</v>
      </c>
      <c r="L54" s="7">
        <v>120</v>
      </c>
      <c r="M54" s="7">
        <v>122</v>
      </c>
      <c r="N54" s="7">
        <v>116</v>
      </c>
      <c r="O54" s="24">
        <v>86</v>
      </c>
      <c r="P54" s="35">
        <f t="shared" ref="P54:P56" si="8">SUM(D54:O54)</f>
        <v>1037</v>
      </c>
    </row>
    <row r="55" spans="2:16" x14ac:dyDescent="0.4">
      <c r="B55" s="48" t="s">
        <v>25</v>
      </c>
      <c r="C55" s="42" t="s">
        <v>14</v>
      </c>
      <c r="D55" s="9">
        <v>84</v>
      </c>
      <c r="E55" s="4">
        <v>113</v>
      </c>
      <c r="F55" s="4">
        <v>99</v>
      </c>
      <c r="G55" s="4">
        <v>82</v>
      </c>
      <c r="H55" s="4">
        <v>93</v>
      </c>
      <c r="I55" s="4">
        <v>94</v>
      </c>
      <c r="J55" s="4">
        <v>67</v>
      </c>
      <c r="K55" s="4">
        <v>84</v>
      </c>
      <c r="L55" s="4">
        <v>79</v>
      </c>
      <c r="M55" s="4">
        <v>79</v>
      </c>
      <c r="N55" s="4">
        <v>81</v>
      </c>
      <c r="O55" s="8">
        <v>46</v>
      </c>
      <c r="P55" s="10">
        <f t="shared" si="8"/>
        <v>1001</v>
      </c>
    </row>
    <row r="56" spans="2:16" x14ac:dyDescent="0.4">
      <c r="B56" s="48" t="s">
        <v>26</v>
      </c>
      <c r="C56" s="42" t="s">
        <v>14</v>
      </c>
      <c r="D56" s="9">
        <v>72</v>
      </c>
      <c r="E56" s="4">
        <v>78</v>
      </c>
      <c r="F56" s="4">
        <v>87</v>
      </c>
      <c r="G56" s="4">
        <v>67</v>
      </c>
      <c r="H56" s="4">
        <v>82</v>
      </c>
      <c r="I56" s="4">
        <v>100</v>
      </c>
      <c r="J56" s="4">
        <v>91</v>
      </c>
      <c r="K56" s="4">
        <v>97</v>
      </c>
      <c r="L56" s="4">
        <v>98</v>
      </c>
      <c r="M56" s="4">
        <v>103</v>
      </c>
      <c r="N56" s="4">
        <v>92</v>
      </c>
      <c r="O56" s="8">
        <v>70</v>
      </c>
      <c r="P56" s="10">
        <f t="shared" si="8"/>
        <v>1037</v>
      </c>
    </row>
    <row r="57" spans="2:16" ht="18" thickBot="1" x14ac:dyDescent="0.45">
      <c r="B57" s="49" t="s">
        <v>28</v>
      </c>
      <c r="C57" s="43" t="s">
        <v>14</v>
      </c>
      <c r="D57" s="37">
        <v>85</v>
      </c>
      <c r="E57" s="21">
        <v>98</v>
      </c>
      <c r="F57" s="21">
        <v>95</v>
      </c>
      <c r="G57" s="21">
        <v>96</v>
      </c>
      <c r="H57" s="21">
        <v>90</v>
      </c>
      <c r="I57" s="21">
        <v>98</v>
      </c>
      <c r="J57" s="21">
        <v>95</v>
      </c>
      <c r="K57" s="21">
        <v>80</v>
      </c>
      <c r="L57" s="21">
        <v>87</v>
      </c>
      <c r="M57" s="21">
        <v>94</v>
      </c>
      <c r="N57" s="21">
        <v>84</v>
      </c>
      <c r="O57" s="22">
        <v>60</v>
      </c>
      <c r="P57" s="36">
        <f>SUM(D57:O57)</f>
        <v>1062</v>
      </c>
    </row>
    <row r="59" spans="2:16" x14ac:dyDescent="0.4">
      <c r="B59" s="20" t="s">
        <v>20</v>
      </c>
    </row>
    <row r="60" spans="2:16" x14ac:dyDescent="0.4">
      <c r="B60" s="20" t="s">
        <v>21</v>
      </c>
    </row>
    <row r="61" spans="2:16" x14ac:dyDescent="0.4">
      <c r="B61" s="20" t="s">
        <v>22</v>
      </c>
    </row>
    <row r="62" spans="2:16" x14ac:dyDescent="0.4">
      <c r="B62" s="20" t="s">
        <v>23</v>
      </c>
    </row>
    <row r="65" spans="2:2" x14ac:dyDescent="0.4">
      <c r="B65" s="20"/>
    </row>
    <row r="66" spans="2:2" x14ac:dyDescent="0.4">
      <c r="B66" s="44"/>
    </row>
  </sheetData>
  <mergeCells count="8">
    <mergeCell ref="Q40:Q41"/>
    <mergeCell ref="Q43:Q44"/>
    <mergeCell ref="Q46:Q47"/>
    <mergeCell ref="Q4:Q9"/>
    <mergeCell ref="Q11:Q16"/>
    <mergeCell ref="Q18:Q23"/>
    <mergeCell ref="Q25:Q30"/>
    <mergeCell ref="Q37:Q38"/>
  </mergeCells>
  <phoneticPr fontId="2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4" orientation="landscape" r:id="rId1"/>
  <ignoredErrors>
    <ignoredError sqref="B37 B4 B11 B18 B43 B40 B6 B8 B13 B15 B20 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t-CO2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지훈 이</dc:creator>
  <cp:lastModifiedBy>지훈 이</cp:lastModifiedBy>
  <cp:lastPrinted>2025-04-30T12:53:55Z</cp:lastPrinted>
  <dcterms:created xsi:type="dcterms:W3CDTF">2025-04-30T11:20:57Z</dcterms:created>
  <dcterms:modified xsi:type="dcterms:W3CDTF">2025-05-19T06:13:39Z</dcterms:modified>
</cp:coreProperties>
</file>